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14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M16" i="1" s="1"/>
  <c r="I16" i="1"/>
  <c r="F16" i="1"/>
  <c r="D16" i="1"/>
  <c r="C16" i="1"/>
  <c r="B16" i="1"/>
  <c r="K15" i="1"/>
  <c r="M15" i="1" s="1"/>
  <c r="E15" i="1"/>
  <c r="D15" i="1"/>
  <c r="I15" i="1" s="1"/>
  <c r="C15" i="1"/>
  <c r="B15" i="1"/>
  <c r="A9" i="1"/>
  <c r="A6" i="1"/>
  <c r="M17" i="1" l="1"/>
  <c r="I17" i="1"/>
  <c r="F15" i="1"/>
  <c r="F17" i="1" s="1"/>
  <c r="K17" i="1"/>
  <c r="D17" i="1"/>
</calcChain>
</file>

<file path=xl/sharedStrings.xml><?xml version="1.0" encoding="utf-8"?>
<sst xmlns="http://schemas.openxmlformats.org/spreadsheetml/2006/main" count="44" uniqueCount="37">
  <si>
    <t>Приложение  № 14</t>
  </si>
  <si>
    <t>к приказу Минэнерго России</t>
  </si>
  <si>
    <t>от 5 мая 2016 г. № 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</si>
  <si>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</si>
  <si>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</si>
  <si>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</si>
  <si>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</si>
  <si>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</si>
  <si>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</si>
  <si>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</si>
  <si>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</si>
  <si>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</si>
  <si>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</si>
  <si>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</si>
  <si>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</si>
  <si>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</si>
  <si>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</si>
  <si>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</si>
  <si>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</si>
  <si>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</si>
  <si>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</si>
  <si>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</si>
  <si>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</si>
  <si>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</si>
  <si>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</si>
  <si>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</si>
  <si>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</si>
  <si>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</si>
  <si>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</si>
  <si>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</si>
  <si>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2021-2025</t>
  </si>
  <si>
    <t>Обеспечение коммерческого учета электрической энергии (мощности)</t>
  </si>
  <si>
    <t>Локально сметный расчет</t>
  </si>
  <si>
    <t>2026-2029</t>
  </si>
  <si>
    <t>Обеспечение автоматизации основных бизнес-процессов по работе с потребителями электроэнергии</t>
  </si>
  <si>
    <t>-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</si>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</sst>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top"/>
    </xf>
    <xf numFmtId="0" fontId="1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6;%20&#1087;&#1088;&#1080;&#1082;&#1072;&#1079;&#1091;%20&#1052;&#1080;&#1085;&#1101;&#1085;&#1077;&#1088;&#1075;&#1086;%20&#8470;380%20(&#1061;&#1052;&#1040;&#105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  <sheetName val="форма 2"/>
      <sheetName val="форма 3"/>
      <sheetName val="форма 4"/>
      <sheetName val="форма 5 (2025)"/>
      <sheetName val="форма 5 (2026)"/>
      <sheetName val="форма 10"/>
      <sheetName val="форма14"/>
    </sheetNames>
    <sheetDataSet>
      <sheetData sheetId="0"/>
      <sheetData sheetId="1">
        <row r="15">
          <cell r="I15">
            <v>929.04308880000008</v>
          </cell>
        </row>
        <row r="16">
          <cell r="I16">
            <v>95.612306682500005</v>
          </cell>
        </row>
      </sheetData>
      <sheetData sheetId="2">
        <row r="15">
          <cell r="H15">
            <v>921.27605000000017</v>
          </cell>
        </row>
      </sheetData>
      <sheetData sheetId="3">
        <row r="18">
          <cell r="D18">
            <v>79.678023652500002</v>
          </cell>
        </row>
      </sheetData>
      <sheetData sheetId="4">
        <row r="7">
          <cell r="A7" t="str">
            <v>Инвестиционная программа АО " Энергосбытовая компания "Восток" (на территории деятельности ХМАО-Югры) на 2025-2029 годы</v>
          </cell>
        </row>
        <row r="10">
          <cell r="A10" t="str">
            <v>Год раскрытия информации:  2025 год</v>
          </cell>
        </row>
        <row r="18">
          <cell r="B18" t="str">
            <v>Создание автоматизированной информационной системы (АИС) гарантирующего поставщика АО "ЭК "Восток" на территории деятельности ХМАО-Югры</v>
          </cell>
          <cell r="C18" t="str">
            <v>P_ВОСТОК-АИС-ХМАО-02</v>
          </cell>
        </row>
      </sheetData>
      <sheetData sheetId="5"/>
      <sheetData sheetId="6">
        <row r="13">
          <cell r="B13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    </cell>
          <cell r="C13" t="str">
            <v>K_Восток-ХМАО-01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workbookViewId="0">
      <selection activeCell="I16" sqref="I16"/>
    </sheetView>
  </sheetViews>
  <sheetFormatPr defaultColWidth="12.42578125" defaultRowHeight="15" x14ac:dyDescent="0.25"/>
  <cols>
    <col min="1" max="1" width="11.85546875" style="7" customWidth="1"/>
    <col min="2" max="2" width="37.7109375" style="6" customWidth="1"/>
    <col min="3" max="3" width="16" style="6" customWidth="1"/>
    <col min="4" max="4" width="23" style="6" customWidth="1"/>
    <col min="5" max="5" width="21.28515625" style="6" customWidth="1"/>
    <col min="6" max="6" width="13.42578125" style="6" customWidth="1"/>
    <col min="7" max="7" width="15" style="6" customWidth="1"/>
    <col min="8" max="8" width="17.5703125" style="6" customWidth="1"/>
    <col min="9" max="9" width="17.7109375" style="6" customWidth="1"/>
    <col min="10" max="10" width="15.85546875" style="6" customWidth="1"/>
    <col min="11" max="11" width="21.5703125" style="6" customWidth="1"/>
    <col min="12" max="12" width="16.85546875" style="6" customWidth="1"/>
    <col min="13" max="13" width="18.28515625" style="6" customWidth="1"/>
    <col min="14" max="15" width="20.42578125" style="6" customWidth="1"/>
    <col min="16" max="16" width="14" style="6" customWidth="1"/>
    <col min="17" max="17" width="10.7109375" style="6" customWidth="1"/>
    <col min="18" max="18" width="12.5703125" style="6" customWidth="1"/>
    <col min="19" max="19" width="13" style="8" customWidth="1"/>
    <col min="20" max="20" width="9.28515625" style="6" customWidth="1"/>
    <col min="21" max="21" width="13.85546875" style="6" customWidth="1"/>
    <col min="22" max="250" width="10.28515625" style="7" customWidth="1"/>
    <col min="251" max="251" width="4.42578125" style="7" customWidth="1"/>
    <col min="252" max="252" width="18.28515625" style="7" customWidth="1"/>
    <col min="253" max="253" width="19" style="7" customWidth="1"/>
    <col min="254" max="254" width="15.42578125" style="7" customWidth="1"/>
    <col min="255" max="16384" width="12.42578125" style="7"/>
  </cols>
  <sheetData>
    <row r="1" spans="1:21" s="1" customFormat="1" ht="11.2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2"/>
      <c r="U1" s="2"/>
    </row>
    <row r="2" spans="1:21" s="1" customFormat="1" ht="11.25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" t="s">
        <v>1</v>
      </c>
      <c r="T2" s="2"/>
      <c r="U2" s="2"/>
    </row>
    <row r="3" spans="1:21" s="1" customFormat="1" ht="11.25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" t="s">
        <v>2</v>
      </c>
      <c r="T3" s="2"/>
      <c r="U3" s="2"/>
    </row>
    <row r="4" spans="1:21" ht="16.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21" ht="15" customHeight="1" x14ac:dyDescent="0.25">
      <c r="T5" s="9"/>
    </row>
    <row r="6" spans="1:21" ht="15.75" customHeight="1" x14ac:dyDescent="0.25">
      <c r="A6" s="10" t="str">
        <f>'[1]форма 5 (2025)'!A7:AL7</f>
        <v>Инвестиционная программа АО " Энергосбытовая компания "Восток" (на территории деятельности ХМАО-Югры) на 2025-2029 годы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</row>
    <row r="7" spans="1:21" ht="15.75" customHeight="1" x14ac:dyDescent="0.25">
      <c r="A7" s="11" t="s">
        <v>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/>
    </row>
    <row r="8" spans="1:21" ht="15.7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/>
    </row>
    <row r="9" spans="1:21" ht="15.75" customHeight="1" x14ac:dyDescent="0.25">
      <c r="A9" s="13" t="str">
        <f>'[1]форма 5 (2025)'!A10:AL10</f>
        <v>Год раскрытия информации:  2025 год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9"/>
    </row>
    <row r="10" spans="1:21" s="8" customFormat="1" ht="16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T10" s="6"/>
      <c r="U10" s="6"/>
    </row>
    <row r="11" spans="1:21" s="8" customFormat="1" ht="38.25" customHeight="1" x14ac:dyDescent="0.2">
      <c r="A11" s="15" t="s">
        <v>5</v>
      </c>
      <c r="B11" s="15" t="s">
        <v>6</v>
      </c>
      <c r="C11" s="15" t="s">
        <v>7</v>
      </c>
      <c r="D11" s="15" t="s">
        <v>8</v>
      </c>
      <c r="E11" s="15" t="s">
        <v>9</v>
      </c>
      <c r="F11" s="15" t="s">
        <v>10</v>
      </c>
      <c r="G11" s="15"/>
      <c r="H11" s="15"/>
      <c r="I11" s="15"/>
      <c r="J11" s="15"/>
      <c r="K11" s="15" t="s">
        <v>11</v>
      </c>
      <c r="L11" s="15" t="s">
        <v>12</v>
      </c>
      <c r="M11" s="15"/>
      <c r="N11" s="15" t="s">
        <v>13</v>
      </c>
      <c r="O11" s="15" t="s">
        <v>14</v>
      </c>
      <c r="P11" s="15" t="s">
        <v>15</v>
      </c>
      <c r="Q11" s="15"/>
      <c r="R11" s="15"/>
      <c r="S11" s="15"/>
      <c r="T11" s="6"/>
      <c r="U11" s="6"/>
    </row>
    <row r="12" spans="1:21" s="8" customFormat="1" ht="51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 t="s">
        <v>16</v>
      </c>
      <c r="Q12" s="15"/>
      <c r="R12" s="15" t="s">
        <v>16</v>
      </c>
      <c r="S12" s="15"/>
      <c r="T12" s="6"/>
      <c r="U12" s="6"/>
    </row>
    <row r="13" spans="1:21" s="8" customFormat="1" ht="137.25" customHeight="1" x14ac:dyDescent="0.2">
      <c r="A13" s="15"/>
      <c r="B13" s="15"/>
      <c r="C13" s="15"/>
      <c r="D13" s="15"/>
      <c r="E13" s="15"/>
      <c r="F13" s="16" t="s">
        <v>17</v>
      </c>
      <c r="G13" s="16" t="s">
        <v>18</v>
      </c>
      <c r="H13" s="16" t="s">
        <v>19</v>
      </c>
      <c r="I13" s="17" t="s">
        <v>20</v>
      </c>
      <c r="J13" s="16" t="s">
        <v>21</v>
      </c>
      <c r="K13" s="15"/>
      <c r="L13" s="18" t="s">
        <v>22</v>
      </c>
      <c r="M13" s="18" t="s">
        <v>23</v>
      </c>
      <c r="N13" s="15"/>
      <c r="O13" s="15"/>
      <c r="P13" s="16" t="s">
        <v>24</v>
      </c>
      <c r="Q13" s="16" t="s">
        <v>25</v>
      </c>
      <c r="R13" s="16" t="s">
        <v>24</v>
      </c>
      <c r="S13" s="16" t="s">
        <v>25</v>
      </c>
      <c r="T13" s="6"/>
      <c r="U13" s="6"/>
    </row>
    <row r="14" spans="1:21" s="8" customFormat="1" ht="15" customHeight="1" x14ac:dyDescent="0.2">
      <c r="A14" s="19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20" t="s">
        <v>26</v>
      </c>
      <c r="Q14" s="20" t="s">
        <v>27</v>
      </c>
      <c r="R14" s="20" t="s">
        <v>28</v>
      </c>
      <c r="S14" s="20" t="s">
        <v>29</v>
      </c>
      <c r="T14" s="6"/>
      <c r="U14" s="6"/>
    </row>
    <row r="15" spans="1:21" s="8" customFormat="1" ht="94.5" x14ac:dyDescent="0.25">
      <c r="A15" s="21">
        <v>1</v>
      </c>
      <c r="B15" s="22" t="str">
        <f>'[1]форма 10'!B13</f>
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</c>
      <c r="C15" s="18" t="str">
        <f>'[1]форма 10'!C13</f>
        <v>K_Восток-ХМАО-01</v>
      </c>
      <c r="D15" s="23">
        <f>'[1]форма 2'!I15</f>
        <v>929.04308880000008</v>
      </c>
      <c r="E15" s="18" t="str">
        <f>E16</f>
        <v>Локально сметный расчет</v>
      </c>
      <c r="F15" s="23">
        <f>G15+H15+I15+J15</f>
        <v>929.04308880000008</v>
      </c>
      <c r="G15" s="19"/>
      <c r="H15" s="19"/>
      <c r="I15" s="23">
        <f>D15</f>
        <v>929.04308880000008</v>
      </c>
      <c r="J15" s="19"/>
      <c r="K15" s="23">
        <f>'[1]форма 3'!H15</f>
        <v>921.27605000000017</v>
      </c>
      <c r="L15" s="19" t="s">
        <v>30</v>
      </c>
      <c r="M15" s="23">
        <f>K15</f>
        <v>921.27605000000017</v>
      </c>
      <c r="N15" s="18" t="s">
        <v>31</v>
      </c>
      <c r="O15" s="19"/>
      <c r="P15" s="20"/>
      <c r="Q15" s="20"/>
      <c r="R15" s="20"/>
      <c r="S15" s="20"/>
      <c r="T15" s="6"/>
      <c r="U15" s="6"/>
    </row>
    <row r="16" spans="1:21" s="8" customFormat="1" ht="90" x14ac:dyDescent="0.25">
      <c r="A16" s="21">
        <v>2</v>
      </c>
      <c r="B16" s="22" t="str">
        <f>'[1]форма 5 (2025)'!B18</f>
        <v>Создание автоматизированной информационной системы (АИС) гарантирующего поставщика АО "ЭК "Восток" на территории деятельности ХМАО-Югры</v>
      </c>
      <c r="C16" s="18" t="str">
        <f>'[1]форма 5 (2025)'!C18</f>
        <v>P_ВОСТОК-АИС-ХМАО-02</v>
      </c>
      <c r="D16" s="23">
        <f>'[1]форма 2'!I16</f>
        <v>95.612306682500005</v>
      </c>
      <c r="E16" s="18" t="s">
        <v>32</v>
      </c>
      <c r="F16" s="23">
        <f>I16</f>
        <v>95.612306682500005</v>
      </c>
      <c r="G16" s="19"/>
      <c r="H16" s="19"/>
      <c r="I16" s="23">
        <f>'[1]форма 2'!I16</f>
        <v>95.612306682500005</v>
      </c>
      <c r="J16" s="19"/>
      <c r="K16" s="23">
        <f>'[1]форма 4'!D18</f>
        <v>79.678023652500002</v>
      </c>
      <c r="L16" s="19" t="s">
        <v>33</v>
      </c>
      <c r="M16" s="23">
        <f>K16</f>
        <v>79.678023652500002</v>
      </c>
      <c r="N16" s="18" t="s">
        <v>34</v>
      </c>
      <c r="O16" s="19" t="s">
        <v>35</v>
      </c>
      <c r="P16" s="20" t="s">
        <v>35</v>
      </c>
      <c r="Q16" s="20" t="s">
        <v>35</v>
      </c>
      <c r="R16" s="20" t="s">
        <v>35</v>
      </c>
      <c r="S16" s="20" t="s">
        <v>35</v>
      </c>
      <c r="T16" s="6"/>
      <c r="U16" s="6"/>
    </row>
    <row r="17" spans="1:21" s="8" customFormat="1" ht="15.75" x14ac:dyDescent="0.25">
      <c r="A17" s="21">
        <v>3</v>
      </c>
      <c r="B17" s="22" t="s">
        <v>36</v>
      </c>
      <c r="C17" s="18"/>
      <c r="D17" s="23">
        <f>D15+D16</f>
        <v>1024.6553954825001</v>
      </c>
      <c r="E17" s="18"/>
      <c r="F17" s="23">
        <f>F15+F16</f>
        <v>1024.6553954825001</v>
      </c>
      <c r="G17" s="19"/>
      <c r="H17" s="19"/>
      <c r="I17" s="23">
        <f>I15+I16</f>
        <v>1024.6553954825001</v>
      </c>
      <c r="J17" s="19"/>
      <c r="K17" s="23">
        <f>K15+K16</f>
        <v>1000.9540736525001</v>
      </c>
      <c r="L17" s="19"/>
      <c r="M17" s="23">
        <f>M15+M16</f>
        <v>1000.9540736525001</v>
      </c>
      <c r="N17" s="18"/>
      <c r="O17" s="19"/>
      <c r="P17" s="20"/>
      <c r="Q17" s="20"/>
      <c r="R17" s="20"/>
      <c r="S17" s="20"/>
      <c r="T17" s="6"/>
      <c r="U17" s="6"/>
    </row>
  </sheetData>
  <mergeCells count="18">
    <mergeCell ref="F11:J12"/>
    <mergeCell ref="K11:K13"/>
    <mergeCell ref="L11:M12"/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форма14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2025-05-27T06:26:25Z</dcterms:created>
  <dcterms:modified xsi:type="dcterms:W3CDTF">2025-05-27T06:26:42Z</dcterms:modified>
</cp:coreProperties>
</file>